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ndrewcheffers/Orienteering treasurer/"/>
    </mc:Choice>
  </mc:AlternateContent>
  <xr:revisionPtr revIDLastSave="0" documentId="13_ncr:1_{D4C7C10E-9770-2A45-9FF9-99232C556DB8}" xr6:coauthVersionLast="47" xr6:coauthVersionMax="47" xr10:uidLastSave="{00000000-0000-0000-0000-000000000000}"/>
  <bookViews>
    <workbookView xWindow="0" yWindow="500" windowWidth="22480" windowHeight="21520" xr2:uid="{00000000-000D-0000-FFFF-FFFF00000000}"/>
  </bookViews>
  <sheets>
    <sheet name="ReadMe" sheetId="5" r:id="rId1"/>
    <sheet name="Travel Milage Claims" sheetId="7" r:id="rId2"/>
    <sheet name="Computer Ops" sheetId="1" r:id="rId3"/>
    <sheet name="Welcome Attendant" sheetId="2" r:id="rId4"/>
    <sheet name=" Coaches-Mappers" sheetId="3" r:id="rId5"/>
    <sheet name="Reimbursement GST&amp;Non GST items" sheetId="4" r:id="rId6"/>
  </sheets>
  <definedNames>
    <definedName name="_xlnm.Print_Area" localSheetId="4">' Coaches-Mappers'!$A$1:$F$17</definedName>
    <definedName name="_xlnm.Print_Area" localSheetId="2">'Computer Ops'!$A$1:$L$29</definedName>
    <definedName name="_xlnm.Print_Area" localSheetId="5">'Reimbursement GST&amp;Non GST items'!$A$1:$G$26</definedName>
    <definedName name="_xlnm.Print_Area" localSheetId="3">'Welcome Attendant'!$A$1:$I$28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7" l="1"/>
  <c r="C26" i="7" s="1"/>
  <c r="C10" i="7"/>
  <c r="C12" i="7" s="1"/>
  <c r="D22" i="4" l="1"/>
  <c r="D15" i="4"/>
  <c r="E8" i="4"/>
  <c r="E9" i="4"/>
  <c r="E10" i="4"/>
  <c r="E11" i="4"/>
  <c r="E12" i="4"/>
  <c r="E13" i="4"/>
  <c r="E14" i="4"/>
  <c r="E7" i="4"/>
  <c r="E15" i="4" l="1"/>
  <c r="E23" i="4" s="1"/>
  <c r="D23" i="4"/>
  <c r="E6" i="3"/>
  <c r="E7" i="3"/>
  <c r="E14" i="3" s="1"/>
  <c r="H21" i="2"/>
  <c r="H20" i="2"/>
  <c r="H19" i="2"/>
  <c r="H18" i="2"/>
  <c r="H17" i="2"/>
  <c r="H15" i="2"/>
  <c r="H14" i="2"/>
  <c r="H13" i="2"/>
  <c r="H12" i="2"/>
  <c r="H10" i="2"/>
  <c r="H9" i="2"/>
  <c r="H8" i="2"/>
  <c r="H7" i="2"/>
  <c r="H6" i="2"/>
  <c r="H5" i="2"/>
  <c r="F8" i="2"/>
  <c r="F7" i="2"/>
  <c r="F6" i="2"/>
  <c r="F5" i="2"/>
  <c r="F9" i="2"/>
  <c r="F10" i="2"/>
  <c r="F21" i="2"/>
  <c r="F20" i="2"/>
  <c r="F19" i="2"/>
  <c r="F18" i="2"/>
  <c r="F17" i="2"/>
  <c r="F15" i="2"/>
  <c r="F14" i="2"/>
  <c r="F13" i="2"/>
  <c r="F12" i="2"/>
  <c r="F11" i="2" l="1"/>
  <c r="H11" i="2"/>
  <c r="H16" i="1"/>
  <c r="H15" i="1"/>
  <c r="H14" i="1"/>
  <c r="H13" i="1"/>
  <c r="H22" i="1"/>
  <c r="H21" i="1"/>
  <c r="H20" i="1"/>
  <c r="H19" i="1"/>
  <c r="H18" i="1"/>
  <c r="H11" i="1"/>
  <c r="H10" i="1"/>
  <c r="H9" i="1"/>
  <c r="H8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H7" i="1"/>
  <c r="F7" i="1"/>
  <c r="H6" i="1"/>
  <c r="F6" i="1"/>
  <c r="E13" i="3"/>
  <c r="E12" i="3"/>
  <c r="E11" i="3"/>
  <c r="E10" i="3"/>
  <c r="E9" i="3"/>
  <c r="E8" i="3"/>
  <c r="F16" i="2" l="1"/>
  <c r="H16" i="2"/>
  <c r="H22" i="2"/>
  <c r="F22" i="2"/>
  <c r="H23" i="2" l="1"/>
  <c r="F23" i="2"/>
  <c r="F17" i="1"/>
  <c r="F12" i="1"/>
  <c r="F23" i="1"/>
  <c r="H12" i="1"/>
  <c r="H23" i="1"/>
  <c r="H17" i="1"/>
  <c r="F24" i="1" l="1"/>
  <c r="H24" i="1"/>
</calcChain>
</file>

<file path=xl/sharedStrings.xml><?xml version="1.0" encoding="utf-8"?>
<sst xmlns="http://schemas.openxmlformats.org/spreadsheetml/2006/main" count="144" uniqueCount="81">
  <si>
    <t>Date</t>
  </si>
  <si>
    <t>Venue</t>
  </si>
  <si>
    <t>Total</t>
  </si>
  <si>
    <t>Total hours</t>
  </si>
  <si>
    <t>Operator 2</t>
  </si>
  <si>
    <t>Progress pay date</t>
  </si>
  <si>
    <t>Example (2023)</t>
  </si>
  <si>
    <t>1, Weston Park</t>
  </si>
  <si>
    <t>2, Bruce Ridge</t>
  </si>
  <si>
    <t>3, Mt Taylor</t>
  </si>
  <si>
    <t>4, The Pinnacle</t>
  </si>
  <si>
    <t>5, TBA</t>
  </si>
  <si>
    <t>6, Mt Jerrabomberra</t>
  </si>
  <si>
    <t>7, Mt Ainslie North</t>
  </si>
  <si>
    <t>8, Remembrance Park</t>
  </si>
  <si>
    <t>9, Oakey Hill</t>
  </si>
  <si>
    <t>10, Stromlo</t>
  </si>
  <si>
    <t>11, Pine Island</t>
  </si>
  <si>
    <t>12, Narrabundah Hill</t>
  </si>
  <si>
    <t>13, Fadden Pines</t>
  </si>
  <si>
    <t>14, Cooleman Ridge</t>
  </si>
  <si>
    <t>Sub total</t>
  </si>
  <si>
    <t>Comments</t>
  </si>
  <si>
    <t>Item</t>
  </si>
  <si>
    <t>Metro league events from 10:30 pm to 1:30 pm = 3.0 hours</t>
  </si>
  <si>
    <t>Twilight league events from 5:30 pm to 7:30 pm = 3.0 hours</t>
  </si>
  <si>
    <t>*Operator 1</t>
  </si>
  <si>
    <t>* if more than one operator, percentage of time.</t>
  </si>
  <si>
    <t>Metro league events from 10:30 pm to 12:30 pm = 2.0 hours</t>
  </si>
  <si>
    <t>Twilight league events from 5:00 pm to 7:00 pm = 2 hours</t>
  </si>
  <si>
    <t>#</t>
  </si>
  <si>
    <t>*25</t>
  </si>
  <si>
    <t>Progress pay date if required</t>
  </si>
  <si>
    <t>Subtotal</t>
  </si>
  <si>
    <t xml:space="preserve">Comment </t>
  </si>
  <si>
    <t>Date:</t>
  </si>
  <si>
    <t>Computer Operator Timesheet</t>
  </si>
  <si>
    <t>Submitted by:</t>
  </si>
  <si>
    <t>Welcome Timesheet</t>
  </si>
  <si>
    <t>Hours</t>
  </si>
  <si>
    <t>Payment</t>
  </si>
  <si>
    <t>Coach Sporting Schools</t>
  </si>
  <si>
    <t>Melba PS Example only</t>
  </si>
  <si>
    <t>Approver:</t>
  </si>
  <si>
    <t>Paid Position Timesheet</t>
  </si>
  <si>
    <t xml:space="preserve">Per hourly rate = </t>
  </si>
  <si>
    <t>Per hourly rate =</t>
  </si>
  <si>
    <t>* Enter hourly rate here, based on experience and budget of program (Refer to Coordinator)</t>
  </si>
  <si>
    <t>Description</t>
  </si>
  <si>
    <t>GST</t>
  </si>
  <si>
    <t>Total with GST</t>
  </si>
  <si>
    <t>non-GST</t>
  </si>
  <si>
    <t>GST Items</t>
  </si>
  <si>
    <t>Non GST Items</t>
  </si>
  <si>
    <t>Reimbursement for Non-GST and GST items</t>
  </si>
  <si>
    <t>*Woollies cake example</t>
  </si>
  <si>
    <t>*Fruit example</t>
  </si>
  <si>
    <t>* If  items are consolidated, one entry is suffice.</t>
  </si>
  <si>
    <t>With tax invoice #</t>
  </si>
  <si>
    <t>Used for</t>
  </si>
  <si>
    <t>Computer Ops</t>
  </si>
  <si>
    <t>Event Computer operators for their time</t>
  </si>
  <si>
    <t>Welcome person for their time</t>
  </si>
  <si>
    <t>Coachers and mappers</t>
  </si>
  <si>
    <t>Schools Sporting, SCORES and Adhoc mappers</t>
  </si>
  <si>
    <t xml:space="preserve">Itemising Reimbursement purchases </t>
  </si>
  <si>
    <t>Total km</t>
  </si>
  <si>
    <t>Kms</t>
  </si>
  <si>
    <t>Travel Milage Claims</t>
  </si>
  <si>
    <t>Volunteers claiming milage</t>
  </si>
  <si>
    <t>Reimbursement GST and NonGST items</t>
  </si>
  <si>
    <t>Welcome Attendant</t>
  </si>
  <si>
    <t xml:space="preserve">Enter data in beige area </t>
  </si>
  <si>
    <t>Tabs</t>
  </si>
  <si>
    <t>The following templates are provided for Orienteering member's  acquittals.</t>
  </si>
  <si>
    <t xml:space="preserve">When completed, save to excel or print to PDF and attach claim to website reimbursement form. </t>
  </si>
  <si>
    <t xml:space="preserve"> 40c per km for Car</t>
  </si>
  <si>
    <t>78c per km with Trailer</t>
  </si>
  <si>
    <t>Total payment (car only)</t>
  </si>
  <si>
    <t>Description (Car only trips)</t>
  </si>
  <si>
    <t>Description (Trailer only trips)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</si>
</sst>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0.0"/>
    <numFmt numFmtId="168" formatCode="[$-C09]dd\-mmm\-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name val="Calibri"/>
      <family val="2"/>
      <scheme val="minor"/>
    </font>
    <font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4" fontId="0" fillId="0" borderId="0" xfId="0" applyNumberFormat="1"/>
    <xf numFmtId="14" fontId="0" fillId="6" borderId="1" xfId="0" applyNumberFormat="1" applyFill="1" applyBorder="1"/>
    <xf numFmtId="0" fontId="0" fillId="6" borderId="1" xfId="0" applyFill="1" applyBorder="1"/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165" fontId="2" fillId="5" borderId="1" xfId="0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2" fillId="3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9" fontId="2" fillId="3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left"/>
    </xf>
    <xf numFmtId="0" fontId="0" fillId="0" borderId="0" xfId="0" applyAlignment="1">
      <alignment horizontal="left"/>
    </xf>
    <xf numFmtId="9" fontId="2" fillId="5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vertical="center"/>
    </xf>
    <xf numFmtId="9" fontId="2" fillId="6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vertical="center"/>
    </xf>
    <xf numFmtId="0" fontId="0" fillId="5" borderId="1" xfId="0" applyFill="1" applyBorder="1"/>
    <xf numFmtId="165" fontId="2" fillId="5" borderId="2" xfId="0" applyNumberFormat="1" applyFont="1" applyFill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8" fontId="2" fillId="3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166" fontId="0" fillId="6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4" fontId="0" fillId="7" borderId="1" xfId="0" applyNumberFormat="1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/>
    <xf numFmtId="165" fontId="0" fillId="3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168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167" fontId="0" fillId="5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center"/>
    </xf>
    <xf numFmtId="168" fontId="2" fillId="0" borderId="1" xfId="0" applyNumberFormat="1" applyFont="1" applyBorder="1" applyAlignment="1">
      <alignment horizontal="left" vertical="center"/>
    </xf>
    <xf numFmtId="166" fontId="0" fillId="0" borderId="1" xfId="0" applyNumberFormat="1" applyBorder="1"/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4" fontId="0" fillId="4" borderId="1" xfId="0" applyNumberFormat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5" fontId="0" fillId="8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1" fillId="0" borderId="0" xfId="1"/>
    <xf numFmtId="0" fontId="8" fillId="2" borderId="0" xfId="1" applyFont="1" applyFill="1"/>
    <xf numFmtId="0" fontId="9" fillId="0" borderId="0" xfId="1" applyFont="1"/>
    <xf numFmtId="0" fontId="9" fillId="0" borderId="1" xfId="1" applyFont="1" applyBorder="1"/>
    <xf numFmtId="0" fontId="0" fillId="0" borderId="0" xfId="0" applyFont="1"/>
    <xf numFmtId="0" fontId="2" fillId="0" borderId="0" xfId="0" applyFont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1" fillId="2" borderId="0" xfId="1" applyNumberFormat="1" applyFill="1"/>
    <xf numFmtId="1" fontId="2" fillId="6" borderId="1" xfId="0" applyNumberFormat="1" applyFont="1" applyFill="1" applyBorder="1" applyAlignment="1">
      <alignment vertical="center"/>
    </xf>
    <xf numFmtId="1" fontId="1" fillId="2" borderId="0" xfId="1" applyNumberFormat="1" applyFill="1"/>
  </cellXfs>
  <cellStyles count="2">
    <cellStyle name="Normal" xfId="0" builtinId="0"/>
    <cellStyle name="Normal 2" xfId="1" xr:uid="{48A7EB1C-52B4-F34F-8CF9-15D032FEA6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1"/>
  <sheetViews>
    <sheetView tabSelected="1" workbookViewId="0">
      <selection activeCell="E18" sqref="E18"/>
    </sheetView>
  </sheetViews>
  <sheetFormatPr baseColWidth="10" defaultColWidth="8.83203125" defaultRowHeight="15" x14ac:dyDescent="0.2"/>
  <cols>
    <col min="1" max="1" width="44.5" customWidth="1"/>
    <col min="2" max="2" width="32.33203125" customWidth="1"/>
  </cols>
  <sheetData>
    <row r="1" spans="1:2" x14ac:dyDescent="0.2">
      <c r="A1" t="s">
        <v>74</v>
      </c>
    </row>
    <row r="3" spans="1:2" x14ac:dyDescent="0.2">
      <c r="A3" s="68" t="s">
        <v>73</v>
      </c>
      <c r="B3" s="68" t="s">
        <v>59</v>
      </c>
    </row>
    <row r="4" spans="1:2" x14ac:dyDescent="0.2">
      <c r="A4" s="99" t="s">
        <v>68</v>
      </c>
      <c r="B4" s="99" t="s">
        <v>69</v>
      </c>
    </row>
    <row r="5" spans="1:2" x14ac:dyDescent="0.2">
      <c r="A5" t="s">
        <v>60</v>
      </c>
      <c r="B5" t="s">
        <v>61</v>
      </c>
    </row>
    <row r="6" spans="1:2" x14ac:dyDescent="0.2">
      <c r="A6" t="s">
        <v>71</v>
      </c>
      <c r="B6" t="s">
        <v>62</v>
      </c>
    </row>
    <row r="7" spans="1:2" x14ac:dyDescent="0.2">
      <c r="A7" t="s">
        <v>63</v>
      </c>
      <c r="B7" t="s">
        <v>64</v>
      </c>
    </row>
    <row r="8" spans="1:2" x14ac:dyDescent="0.2">
      <c r="A8" t="s">
        <v>70</v>
      </c>
      <c r="B8" t="s">
        <v>65</v>
      </c>
    </row>
    <row r="10" spans="1:2" x14ac:dyDescent="0.2">
      <c r="A10" t="s">
        <v>72</v>
      </c>
    </row>
    <row r="11" spans="1:2" x14ac:dyDescent="0.2">
      <c r="A11" t="s">
        <v>75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3F371-0823-B348-AE48-09ABEFB20F88}">
  <dimension ref="A1:D26"/>
  <sheetViews>
    <sheetView workbookViewId="0">
      <selection activeCell="F35" sqref="F35"/>
    </sheetView>
  </sheetViews>
  <sheetFormatPr baseColWidth="10" defaultRowHeight="16" x14ac:dyDescent="0.2"/>
  <cols>
    <col min="1" max="1" width="10.83203125" style="95"/>
    <col min="2" max="2" width="105" style="95" bestFit="1" customWidth="1"/>
    <col min="3" max="16384" width="10.83203125" style="95"/>
  </cols>
  <sheetData>
    <row r="1" spans="1:4" ht="21" x14ac:dyDescent="0.25">
      <c r="A1" s="98" t="s">
        <v>0</v>
      </c>
      <c r="B1" s="98" t="s">
        <v>79</v>
      </c>
      <c r="C1" s="98" t="s">
        <v>67</v>
      </c>
      <c r="D1" s="97"/>
    </row>
    <row r="2" spans="1:4" x14ac:dyDescent="0.2">
      <c r="A2" s="36"/>
      <c r="B2" s="36"/>
      <c r="C2" s="106"/>
    </row>
    <row r="3" spans="1:4" x14ac:dyDescent="0.2">
      <c r="A3" s="36"/>
      <c r="B3" s="36"/>
      <c r="C3" s="106"/>
    </row>
    <row r="4" spans="1:4" x14ac:dyDescent="0.2">
      <c r="A4" s="36"/>
      <c r="B4" s="36"/>
      <c r="C4" s="106"/>
    </row>
    <row r="5" spans="1:4" x14ac:dyDescent="0.2">
      <c r="A5" s="36"/>
      <c r="B5" s="36"/>
      <c r="C5" s="106"/>
    </row>
    <row r="6" spans="1:4" x14ac:dyDescent="0.2">
      <c r="A6" s="36"/>
      <c r="B6" s="36"/>
      <c r="C6" s="106"/>
    </row>
    <row r="7" spans="1:4" x14ac:dyDescent="0.2">
      <c r="A7" s="36"/>
      <c r="B7" s="36"/>
      <c r="C7" s="106"/>
    </row>
    <row r="8" spans="1:4" x14ac:dyDescent="0.2">
      <c r="A8" s="36"/>
      <c r="B8" s="36"/>
      <c r="C8" s="106"/>
    </row>
    <row r="9" spans="1:4" x14ac:dyDescent="0.2">
      <c r="A9" s="36"/>
      <c r="B9" s="36"/>
      <c r="C9" s="106"/>
    </row>
    <row r="10" spans="1:4" x14ac:dyDescent="0.2">
      <c r="B10" s="96" t="s">
        <v>66</v>
      </c>
      <c r="C10" s="107">
        <f>SUM(C2:C9)</f>
        <v>0</v>
      </c>
    </row>
    <row r="11" spans="1:4" x14ac:dyDescent="0.2">
      <c r="B11" s="96" t="s">
        <v>76</v>
      </c>
      <c r="C11" s="105">
        <v>0.4</v>
      </c>
    </row>
    <row r="12" spans="1:4" x14ac:dyDescent="0.2">
      <c r="B12" s="96" t="s">
        <v>78</v>
      </c>
      <c r="C12" s="107">
        <f>C10*C11</f>
        <v>0</v>
      </c>
    </row>
    <row r="15" spans="1:4" ht="21" x14ac:dyDescent="0.25">
      <c r="A15" s="98" t="s">
        <v>0</v>
      </c>
      <c r="B15" s="98" t="s">
        <v>80</v>
      </c>
      <c r="C15" s="98" t="s">
        <v>67</v>
      </c>
    </row>
    <row r="16" spans="1:4" x14ac:dyDescent="0.2">
      <c r="A16" s="36"/>
      <c r="B16" s="36"/>
      <c r="C16" s="106"/>
    </row>
    <row r="17" spans="1:3" x14ac:dyDescent="0.2">
      <c r="A17" s="36"/>
      <c r="B17" s="36"/>
      <c r="C17" s="106"/>
    </row>
    <row r="18" spans="1:3" x14ac:dyDescent="0.2">
      <c r="A18" s="36"/>
      <c r="B18" s="36"/>
      <c r="C18" s="106"/>
    </row>
    <row r="19" spans="1:3" x14ac:dyDescent="0.2">
      <c r="A19" s="36"/>
      <c r="B19" s="36"/>
      <c r="C19" s="106"/>
    </row>
    <row r="20" spans="1:3" x14ac:dyDescent="0.2">
      <c r="A20" s="36"/>
      <c r="B20" s="36"/>
      <c r="C20" s="106"/>
    </row>
    <row r="21" spans="1:3" x14ac:dyDescent="0.2">
      <c r="A21" s="36"/>
      <c r="B21" s="36"/>
      <c r="C21" s="106"/>
    </row>
    <row r="22" spans="1:3" x14ac:dyDescent="0.2">
      <c r="A22" s="36"/>
      <c r="B22" s="36"/>
      <c r="C22" s="106"/>
    </row>
    <row r="23" spans="1:3" x14ac:dyDescent="0.2">
      <c r="A23" s="36"/>
      <c r="B23" s="36"/>
      <c r="C23" s="106"/>
    </row>
    <row r="24" spans="1:3" x14ac:dyDescent="0.2">
      <c r="B24" s="96" t="s">
        <v>66</v>
      </c>
      <c r="C24" s="107">
        <f>SUM(C16:C23)</f>
        <v>0</v>
      </c>
    </row>
    <row r="25" spans="1:3" x14ac:dyDescent="0.2">
      <c r="B25" s="96" t="s">
        <v>77</v>
      </c>
      <c r="C25" s="105">
        <v>0.78</v>
      </c>
    </row>
    <row r="26" spans="1:3" x14ac:dyDescent="0.2">
      <c r="B26" s="96" t="s">
        <v>78</v>
      </c>
      <c r="C26" s="107">
        <f>C24*C25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topLeftCell="A4" zoomScaleNormal="100" workbookViewId="0">
      <selection activeCell="E7" sqref="E7"/>
    </sheetView>
  </sheetViews>
  <sheetFormatPr baseColWidth="10" defaultColWidth="9.1640625" defaultRowHeight="13" x14ac:dyDescent="0.2"/>
  <cols>
    <col min="1" max="1" width="10" style="2" customWidth="1"/>
    <col min="2" max="2" width="22.33203125" style="47" customWidth="1"/>
    <col min="3" max="3" width="19.83203125" style="2" customWidth="1"/>
    <col min="4" max="4" width="11.6640625" style="3" customWidth="1"/>
    <col min="5" max="5" width="12" style="6" customWidth="1"/>
    <col min="6" max="6" width="11.5" style="5" customWidth="1"/>
    <col min="7" max="7" width="11.6640625" style="6" customWidth="1"/>
    <col min="8" max="8" width="9.1640625" style="5"/>
    <col min="9" max="9" width="29.6640625" style="1" customWidth="1"/>
    <col min="10" max="16384" width="9.1640625" style="1"/>
  </cols>
  <sheetData>
    <row r="1" spans="1:11" ht="37.5" customHeight="1" x14ac:dyDescent="0.2">
      <c r="A1" s="49" t="s">
        <v>36</v>
      </c>
    </row>
    <row r="2" spans="1:11" ht="29.25" customHeight="1" x14ac:dyDescent="0.2">
      <c r="A2" s="100" t="s">
        <v>35</v>
      </c>
      <c r="B2" s="100"/>
      <c r="C2" s="101"/>
      <c r="D2" s="101"/>
      <c r="E2" s="101"/>
      <c r="F2" s="101"/>
      <c r="G2" s="101"/>
      <c r="H2" s="101"/>
    </row>
    <row r="3" spans="1:11" ht="45.75" customHeight="1" x14ac:dyDescent="0.2">
      <c r="A3" s="7" t="s">
        <v>37</v>
      </c>
      <c r="C3" s="101"/>
      <c r="D3" s="101"/>
      <c r="E3" s="101"/>
      <c r="F3" s="101"/>
      <c r="G3" s="101"/>
      <c r="H3" s="101"/>
    </row>
    <row r="5" spans="1:11" x14ac:dyDescent="0.2">
      <c r="A5" s="17" t="s">
        <v>23</v>
      </c>
      <c r="B5" s="44" t="s">
        <v>0</v>
      </c>
      <c r="C5" s="17" t="s">
        <v>1</v>
      </c>
      <c r="D5" s="21" t="s">
        <v>3</v>
      </c>
      <c r="E5" s="22" t="s">
        <v>26</v>
      </c>
      <c r="F5" s="15" t="s">
        <v>2</v>
      </c>
      <c r="G5" s="22" t="s">
        <v>4</v>
      </c>
      <c r="H5" s="40" t="s">
        <v>2</v>
      </c>
      <c r="I5" s="29" t="s">
        <v>34</v>
      </c>
    </row>
    <row r="6" spans="1:11" x14ac:dyDescent="0.2">
      <c r="A6" s="12" t="s">
        <v>30</v>
      </c>
      <c r="B6" s="43">
        <v>45008</v>
      </c>
      <c r="C6" s="12" t="s">
        <v>6</v>
      </c>
      <c r="D6" s="20">
        <v>3</v>
      </c>
      <c r="E6" s="27">
        <v>0.5</v>
      </c>
      <c r="F6" s="13">
        <f>(D6*C28)*(E6)</f>
        <v>37.5</v>
      </c>
      <c r="G6" s="27">
        <v>0.5</v>
      </c>
      <c r="H6" s="38">
        <f>(D6*C28)*(G6)</f>
        <v>37.5</v>
      </c>
      <c r="I6" s="42"/>
    </row>
    <row r="7" spans="1:11" ht="15" x14ac:dyDescent="0.2">
      <c r="A7" s="23">
        <v>1</v>
      </c>
      <c r="B7" s="45">
        <v>45045</v>
      </c>
      <c r="C7" s="19" t="s">
        <v>7</v>
      </c>
      <c r="D7" s="24">
        <v>3</v>
      </c>
      <c r="E7" s="36"/>
      <c r="F7" s="26">
        <f>(D7*C28)*(E7)</f>
        <v>0</v>
      </c>
      <c r="G7" s="36"/>
      <c r="H7" s="41">
        <f>(D7*C28)*(G7)</f>
        <v>0</v>
      </c>
      <c r="I7" s="42"/>
    </row>
    <row r="8" spans="1:11" ht="15" x14ac:dyDescent="0.2">
      <c r="A8" s="23">
        <v>2</v>
      </c>
      <c r="B8" s="45">
        <v>45052</v>
      </c>
      <c r="C8" s="19" t="s">
        <v>8</v>
      </c>
      <c r="D8" s="24">
        <v>3</v>
      </c>
      <c r="E8" s="36"/>
      <c r="F8" s="26">
        <f>(D8*C28)*(E8)</f>
        <v>0</v>
      </c>
      <c r="G8" s="36"/>
      <c r="H8" s="41">
        <f>(D8*C28)*(G8)</f>
        <v>0</v>
      </c>
      <c r="I8" s="42"/>
    </row>
    <row r="9" spans="1:11" ht="15" x14ac:dyDescent="0.2">
      <c r="A9" s="23">
        <v>3</v>
      </c>
      <c r="B9" s="45">
        <v>45059</v>
      </c>
      <c r="C9" s="19" t="s">
        <v>9</v>
      </c>
      <c r="D9" s="24">
        <v>3</v>
      </c>
      <c r="E9" s="36"/>
      <c r="F9" s="26">
        <f>(D9*C28)*(E9)</f>
        <v>0</v>
      </c>
      <c r="G9" s="36"/>
      <c r="H9" s="41">
        <f>(D9*C28)*(G9)</f>
        <v>0</v>
      </c>
      <c r="I9" s="42"/>
    </row>
    <row r="10" spans="1:11" ht="16" x14ac:dyDescent="0.2">
      <c r="A10" s="23">
        <v>4</v>
      </c>
      <c r="B10" s="45">
        <v>45066</v>
      </c>
      <c r="C10" s="19" t="s">
        <v>10</v>
      </c>
      <c r="D10" s="24">
        <v>3</v>
      </c>
      <c r="E10" s="36"/>
      <c r="F10" s="26">
        <f>(D10*C28)*(E10)</f>
        <v>0</v>
      </c>
      <c r="G10" s="36"/>
      <c r="H10" s="41">
        <f>(D10*C28)*(G10)</f>
        <v>0</v>
      </c>
      <c r="I10" s="42"/>
      <c r="K10" s="69"/>
    </row>
    <row r="11" spans="1:11" ht="16" x14ac:dyDescent="0.2">
      <c r="A11" s="23">
        <v>5</v>
      </c>
      <c r="B11" s="45">
        <v>45073</v>
      </c>
      <c r="C11" s="19" t="s">
        <v>11</v>
      </c>
      <c r="D11" s="24">
        <v>3</v>
      </c>
      <c r="E11" s="36"/>
      <c r="F11" s="26">
        <f>(D11*C28)*(E11)</f>
        <v>0</v>
      </c>
      <c r="G11" s="36"/>
      <c r="H11" s="41">
        <f>(D11*C28)*(G11)</f>
        <v>0</v>
      </c>
      <c r="I11" s="42"/>
      <c r="K11" s="69"/>
    </row>
    <row r="12" spans="1:11" ht="16" x14ac:dyDescent="0.2">
      <c r="A12" s="17"/>
      <c r="B12" s="44" t="s">
        <v>32</v>
      </c>
      <c r="C12" s="17"/>
      <c r="D12" s="21"/>
      <c r="E12" s="22" t="s">
        <v>21</v>
      </c>
      <c r="F12" s="15">
        <f>SUM(F7:F11)</f>
        <v>0</v>
      </c>
      <c r="G12" s="22"/>
      <c r="H12" s="40">
        <f t="shared" ref="H12" si="0">SUM(H7:H11)</f>
        <v>0</v>
      </c>
      <c r="I12" s="29"/>
      <c r="K12" s="69"/>
    </row>
    <row r="13" spans="1:11" ht="15" x14ac:dyDescent="0.2">
      <c r="A13" s="23">
        <v>6</v>
      </c>
      <c r="B13" s="45">
        <v>45080</v>
      </c>
      <c r="C13" s="19" t="s">
        <v>12</v>
      </c>
      <c r="D13" s="24">
        <v>3</v>
      </c>
      <c r="E13" s="36"/>
      <c r="F13" s="26">
        <f>(D13*C28)*(E13)</f>
        <v>0</v>
      </c>
      <c r="G13" s="36"/>
      <c r="H13" s="41">
        <f>(D13*C28)*(G13)</f>
        <v>0</v>
      </c>
      <c r="I13" s="42"/>
    </row>
    <row r="14" spans="1:11" ht="15" x14ac:dyDescent="0.2">
      <c r="A14" s="23">
        <v>7</v>
      </c>
      <c r="B14" s="45">
        <v>45094</v>
      </c>
      <c r="C14" s="19" t="s">
        <v>13</v>
      </c>
      <c r="D14" s="24">
        <v>3</v>
      </c>
      <c r="E14" s="36"/>
      <c r="F14" s="26">
        <f>(D14*C28)*(E14)</f>
        <v>0</v>
      </c>
      <c r="G14" s="36"/>
      <c r="H14" s="41">
        <f>(D14*C28)*(G14)</f>
        <v>0</v>
      </c>
      <c r="I14" s="42"/>
    </row>
    <row r="15" spans="1:11" ht="15" x14ac:dyDescent="0.2">
      <c r="A15" s="23">
        <v>8</v>
      </c>
      <c r="B15" s="45">
        <v>45101</v>
      </c>
      <c r="C15" s="19" t="s">
        <v>14</v>
      </c>
      <c r="D15" s="24">
        <v>3</v>
      </c>
      <c r="E15" s="36"/>
      <c r="F15" s="26">
        <f>(D15*C28)*(E15)</f>
        <v>0</v>
      </c>
      <c r="G15" s="36"/>
      <c r="H15" s="41">
        <f>(D15*C28)*(G15)</f>
        <v>0</v>
      </c>
      <c r="I15" s="42"/>
    </row>
    <row r="16" spans="1:11" ht="15" x14ac:dyDescent="0.2">
      <c r="A16" s="23">
        <v>9</v>
      </c>
      <c r="B16" s="45">
        <v>45108</v>
      </c>
      <c r="C16" s="19" t="s">
        <v>15</v>
      </c>
      <c r="D16" s="24">
        <v>3</v>
      </c>
      <c r="E16" s="36"/>
      <c r="F16" s="26">
        <f>(D16*C28)*(E16)</f>
        <v>0</v>
      </c>
      <c r="G16" s="36"/>
      <c r="H16" s="41">
        <f>(D16*C28)*(G16)</f>
        <v>0</v>
      </c>
      <c r="I16" s="42"/>
    </row>
    <row r="17" spans="1:9" x14ac:dyDescent="0.2">
      <c r="A17" s="17"/>
      <c r="B17" s="44" t="s">
        <v>32</v>
      </c>
      <c r="C17" s="17"/>
      <c r="D17" s="21"/>
      <c r="E17" s="22" t="s">
        <v>21</v>
      </c>
      <c r="F17" s="15">
        <f>SUM(F13:F16)</f>
        <v>0</v>
      </c>
      <c r="G17" s="22"/>
      <c r="H17" s="40">
        <f t="shared" ref="H17" si="1">SUM(H13:H16)</f>
        <v>0</v>
      </c>
      <c r="I17" s="29"/>
    </row>
    <row r="18" spans="1:9" ht="15" x14ac:dyDescent="0.2">
      <c r="A18" s="23">
        <v>10</v>
      </c>
      <c r="B18" s="45">
        <v>45129</v>
      </c>
      <c r="C18" s="19" t="s">
        <v>16</v>
      </c>
      <c r="D18" s="24">
        <v>3</v>
      </c>
      <c r="E18" s="36"/>
      <c r="F18" s="26">
        <f>(D18*C28)*(E18)</f>
        <v>0</v>
      </c>
      <c r="G18" s="36"/>
      <c r="H18" s="41">
        <f>(D18*C28)*(G18)</f>
        <v>0</v>
      </c>
      <c r="I18" s="42"/>
    </row>
    <row r="19" spans="1:9" ht="15" x14ac:dyDescent="0.2">
      <c r="A19" s="23">
        <v>11</v>
      </c>
      <c r="B19" s="45">
        <v>45136</v>
      </c>
      <c r="C19" s="19" t="s">
        <v>17</v>
      </c>
      <c r="D19" s="24">
        <v>3</v>
      </c>
      <c r="E19" s="36"/>
      <c r="F19" s="26">
        <f>(D19*C28)*(E19)</f>
        <v>0</v>
      </c>
      <c r="G19" s="36"/>
      <c r="H19" s="41">
        <f>(D19*C28)*(G19)</f>
        <v>0</v>
      </c>
      <c r="I19" s="42"/>
    </row>
    <row r="20" spans="1:9" ht="15" x14ac:dyDescent="0.2">
      <c r="A20" s="23">
        <v>12</v>
      </c>
      <c r="B20" s="45">
        <v>45143</v>
      </c>
      <c r="C20" s="19" t="s">
        <v>18</v>
      </c>
      <c r="D20" s="24">
        <v>3</v>
      </c>
      <c r="E20" s="36"/>
      <c r="F20" s="26">
        <f>(D20*C28)*(E20)</f>
        <v>0</v>
      </c>
      <c r="G20" s="36"/>
      <c r="H20" s="41">
        <f>(D20*C28)*(G20)</f>
        <v>0</v>
      </c>
      <c r="I20" s="42"/>
    </row>
    <row r="21" spans="1:9" ht="15" x14ac:dyDescent="0.2">
      <c r="A21" s="23">
        <v>13</v>
      </c>
      <c r="B21" s="45">
        <v>45150</v>
      </c>
      <c r="C21" s="19" t="s">
        <v>19</v>
      </c>
      <c r="D21" s="24">
        <v>3</v>
      </c>
      <c r="E21" s="36"/>
      <c r="F21" s="26">
        <f>(D21*C28)*(E21)</f>
        <v>0</v>
      </c>
      <c r="G21" s="36"/>
      <c r="H21" s="41">
        <f>(D21*C28)*(G21)</f>
        <v>0</v>
      </c>
      <c r="I21" s="42"/>
    </row>
    <row r="22" spans="1:9" ht="15" x14ac:dyDescent="0.2">
      <c r="A22" s="23">
        <v>14</v>
      </c>
      <c r="B22" s="45">
        <v>45164</v>
      </c>
      <c r="C22" s="19" t="s">
        <v>20</v>
      </c>
      <c r="D22" s="24">
        <v>3</v>
      </c>
      <c r="E22" s="36"/>
      <c r="F22" s="26">
        <f>(D22*C28)*(E22)</f>
        <v>0</v>
      </c>
      <c r="G22" s="36"/>
      <c r="H22" s="41">
        <f>(D22*C28)*(G22)</f>
        <v>0</v>
      </c>
      <c r="I22" s="42"/>
    </row>
    <row r="23" spans="1:9" x14ac:dyDescent="0.2">
      <c r="A23" s="17"/>
      <c r="B23" s="44" t="s">
        <v>32</v>
      </c>
      <c r="C23" s="18"/>
      <c r="D23" s="21"/>
      <c r="E23" s="22" t="s">
        <v>21</v>
      </c>
      <c r="F23" s="15">
        <f>SUM(F18:F22)</f>
        <v>0</v>
      </c>
      <c r="G23" s="22"/>
      <c r="H23" s="40">
        <f>SUM(H18:H22)</f>
        <v>0</v>
      </c>
      <c r="I23" s="29"/>
    </row>
    <row r="24" spans="1:9" x14ac:dyDescent="0.2">
      <c r="E24" s="28" t="s">
        <v>2</v>
      </c>
      <c r="F24" s="25">
        <f>F12+F17+F23</f>
        <v>0</v>
      </c>
      <c r="G24" s="25"/>
      <c r="H24" s="25">
        <f t="shared" ref="H24" si="2">H12+H17+H23</f>
        <v>0</v>
      </c>
      <c r="I24" s="29"/>
    </row>
    <row r="26" spans="1:9" x14ac:dyDescent="0.2">
      <c r="A26" s="7"/>
      <c r="B26" s="48" t="s">
        <v>24</v>
      </c>
    </row>
    <row r="27" spans="1:9" x14ac:dyDescent="0.2">
      <c r="A27" s="7"/>
      <c r="B27" s="48" t="s">
        <v>25</v>
      </c>
    </row>
    <row r="28" spans="1:9" x14ac:dyDescent="0.2">
      <c r="A28" s="7"/>
      <c r="B28" s="48" t="s">
        <v>45</v>
      </c>
      <c r="C28" s="8">
        <v>25</v>
      </c>
    </row>
    <row r="29" spans="1:9" x14ac:dyDescent="0.2">
      <c r="A29" s="7"/>
      <c r="B29" s="48" t="s">
        <v>27</v>
      </c>
      <c r="D29" s="4"/>
    </row>
  </sheetData>
  <mergeCells count="3">
    <mergeCell ref="A2:B2"/>
    <mergeCell ref="C2:H2"/>
    <mergeCell ref="C3:H3"/>
  </mergeCells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 xml:space="preserve">&amp;C&amp;"tahoma,Bold"&amp;8
</oddHeader>
    <oddFooter xml:space="preserve">&amp;C&amp;"tahoma,Bold"&amp;8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28"/>
  <sheetViews>
    <sheetView zoomScaleNormal="100" workbookViewId="0">
      <selection activeCell="A2" sqref="A2:I28"/>
    </sheetView>
  </sheetViews>
  <sheetFormatPr baseColWidth="10" defaultColWidth="8.83203125" defaultRowHeight="15" x14ac:dyDescent="0.2"/>
  <cols>
    <col min="1" max="1" width="8.6640625" customWidth="1"/>
    <col min="2" max="2" width="12.83203125" style="46" customWidth="1"/>
    <col min="3" max="3" width="20.5" bestFit="1" customWidth="1"/>
    <col min="4" max="4" width="10.83203125" customWidth="1"/>
    <col min="5" max="5" width="12.5" style="31" bestFit="1" customWidth="1"/>
    <col min="7" max="7" width="14.33203125" style="31" customWidth="1"/>
    <col min="9" max="9" width="32" customWidth="1"/>
  </cols>
  <sheetData>
    <row r="1" spans="1:9" s="1" customFormat="1" ht="37.5" customHeight="1" x14ac:dyDescent="0.2">
      <c r="A1" s="49" t="s">
        <v>38</v>
      </c>
      <c r="B1" s="48"/>
      <c r="C1" s="2"/>
      <c r="D1" s="6"/>
      <c r="E1" s="5"/>
      <c r="F1" s="6"/>
      <c r="G1" s="5"/>
    </row>
    <row r="2" spans="1:9" s="1" customFormat="1" ht="29.25" customHeight="1" x14ac:dyDescent="0.2">
      <c r="A2" s="102" t="s">
        <v>35</v>
      </c>
      <c r="B2" s="102"/>
      <c r="C2" s="101"/>
      <c r="D2" s="101"/>
      <c r="E2" s="101"/>
      <c r="F2" s="101"/>
      <c r="G2" s="101"/>
      <c r="H2" s="42"/>
      <c r="I2" s="42"/>
    </row>
    <row r="3" spans="1:9" s="1" customFormat="1" ht="45.75" customHeight="1" x14ac:dyDescent="0.2">
      <c r="A3" s="73" t="s">
        <v>37</v>
      </c>
      <c r="B3" s="71"/>
      <c r="C3" s="101"/>
      <c r="D3" s="101"/>
      <c r="E3" s="101"/>
      <c r="F3" s="101"/>
      <c r="G3" s="101"/>
      <c r="H3" s="42"/>
      <c r="I3" s="42"/>
    </row>
    <row r="4" spans="1:9" s="1" customFormat="1" ht="13" x14ac:dyDescent="0.2">
      <c r="A4" s="17" t="s">
        <v>23</v>
      </c>
      <c r="B4" s="44" t="s">
        <v>0</v>
      </c>
      <c r="C4" s="17" t="s">
        <v>1</v>
      </c>
      <c r="D4" s="21" t="s">
        <v>3</v>
      </c>
      <c r="E4" s="22" t="s">
        <v>26</v>
      </c>
      <c r="F4" s="15" t="s">
        <v>2</v>
      </c>
      <c r="G4" s="22" t="s">
        <v>4</v>
      </c>
      <c r="H4" s="15" t="s">
        <v>2</v>
      </c>
      <c r="I4" s="29" t="s">
        <v>34</v>
      </c>
    </row>
    <row r="5" spans="1:9" s="1" customFormat="1" ht="13" x14ac:dyDescent="0.2">
      <c r="A5" s="12" t="s">
        <v>30</v>
      </c>
      <c r="B5" s="43">
        <v>45008</v>
      </c>
      <c r="C5" s="12" t="s">
        <v>6</v>
      </c>
      <c r="D5" s="20">
        <v>2</v>
      </c>
      <c r="E5" s="35">
        <v>0.5</v>
      </c>
      <c r="F5" s="13">
        <f>(D5*C26)*(E5)</f>
        <v>0</v>
      </c>
      <c r="G5" s="35">
        <v>0.5</v>
      </c>
      <c r="H5" s="13">
        <f>(D5*C27)*(G5)</f>
        <v>0</v>
      </c>
      <c r="I5" s="42"/>
    </row>
    <row r="6" spans="1:9" s="1" customFormat="1" x14ac:dyDescent="0.2">
      <c r="A6" s="23">
        <v>1</v>
      </c>
      <c r="B6" s="45">
        <v>45045</v>
      </c>
      <c r="C6" s="19" t="s">
        <v>7</v>
      </c>
      <c r="D6" s="24">
        <v>2</v>
      </c>
      <c r="E6" s="37"/>
      <c r="F6" s="16">
        <f>(D6*D27)*(E6)</f>
        <v>0</v>
      </c>
      <c r="G6" s="37"/>
      <c r="H6" s="26">
        <f>(D6*D27)*(G6)</f>
        <v>0</v>
      </c>
      <c r="I6" s="42"/>
    </row>
    <row r="7" spans="1:9" s="1" customFormat="1" x14ac:dyDescent="0.2">
      <c r="A7" s="23">
        <v>2</v>
      </c>
      <c r="B7" s="45">
        <v>45052</v>
      </c>
      <c r="C7" s="19" t="s">
        <v>8</v>
      </c>
      <c r="D7" s="24">
        <v>2</v>
      </c>
      <c r="E7" s="37"/>
      <c r="F7" s="16">
        <f>(D7*D27)*(E7)</f>
        <v>0</v>
      </c>
      <c r="G7" s="37"/>
      <c r="H7" s="26">
        <f>(D7*D27)*(G7)</f>
        <v>0</v>
      </c>
      <c r="I7" s="42"/>
    </row>
    <row r="8" spans="1:9" s="1" customFormat="1" x14ac:dyDescent="0.2">
      <c r="A8" s="23">
        <v>3</v>
      </c>
      <c r="B8" s="45">
        <v>45059</v>
      </c>
      <c r="C8" s="19" t="s">
        <v>9</v>
      </c>
      <c r="D8" s="24">
        <v>2</v>
      </c>
      <c r="E8" s="37"/>
      <c r="F8" s="16">
        <f>(D8*D27)*(E8)</f>
        <v>0</v>
      </c>
      <c r="G8" s="37"/>
      <c r="H8" s="26">
        <f>(D8*D27)*(G8)</f>
        <v>0</v>
      </c>
      <c r="I8" s="42"/>
    </row>
    <row r="9" spans="1:9" x14ac:dyDescent="0.2">
      <c r="A9" s="23">
        <v>4</v>
      </c>
      <c r="B9" s="45">
        <v>45066</v>
      </c>
      <c r="C9" s="19" t="s">
        <v>10</v>
      </c>
      <c r="D9" s="24">
        <v>2</v>
      </c>
      <c r="E9" s="37"/>
      <c r="F9" s="16">
        <f>(D9*D27)*(E9)</f>
        <v>0</v>
      </c>
      <c r="G9" s="37"/>
      <c r="H9" s="26">
        <f>(D9*D27)*(G9)</f>
        <v>0</v>
      </c>
      <c r="I9" s="19"/>
    </row>
    <row r="10" spans="1:9" x14ac:dyDescent="0.2">
      <c r="A10" s="23">
        <v>5</v>
      </c>
      <c r="B10" s="45">
        <v>45073</v>
      </c>
      <c r="C10" s="19" t="s">
        <v>11</v>
      </c>
      <c r="D10" s="24">
        <v>2</v>
      </c>
      <c r="E10" s="37"/>
      <c r="F10" s="16">
        <f>(D10*D27)*(E10)</f>
        <v>0</v>
      </c>
      <c r="G10" s="37"/>
      <c r="H10" s="26">
        <f>(D10*D27)*(G10)</f>
        <v>0</v>
      </c>
      <c r="I10" s="19"/>
    </row>
    <row r="11" spans="1:9" x14ac:dyDescent="0.2">
      <c r="A11" s="17"/>
      <c r="B11" s="44" t="s">
        <v>5</v>
      </c>
      <c r="C11" s="17"/>
      <c r="D11" s="21"/>
      <c r="E11" s="34" t="s">
        <v>33</v>
      </c>
      <c r="F11" s="15">
        <f>SUM(F6:F10)</f>
        <v>0</v>
      </c>
      <c r="G11" s="15"/>
      <c r="H11" s="15">
        <f>SUM(H6:H10)</f>
        <v>0</v>
      </c>
      <c r="I11" s="39"/>
    </row>
    <row r="12" spans="1:9" x14ac:dyDescent="0.2">
      <c r="A12" s="23">
        <v>6</v>
      </c>
      <c r="B12" s="45">
        <v>45080</v>
      </c>
      <c r="C12" s="19" t="s">
        <v>12</v>
      </c>
      <c r="D12" s="24">
        <v>2</v>
      </c>
      <c r="E12" s="37"/>
      <c r="F12" s="16">
        <f>(D12*D27)*(E12)</f>
        <v>0</v>
      </c>
      <c r="G12" s="37"/>
      <c r="H12" s="16">
        <f>(D12*D27)*(G12)</f>
        <v>0</v>
      </c>
      <c r="I12" s="19"/>
    </row>
    <row r="13" spans="1:9" x14ac:dyDescent="0.2">
      <c r="A13" s="23">
        <v>7</v>
      </c>
      <c r="B13" s="45">
        <v>45094</v>
      </c>
      <c r="C13" s="19" t="s">
        <v>13</v>
      </c>
      <c r="D13" s="24">
        <v>2</v>
      </c>
      <c r="E13" s="37"/>
      <c r="F13" s="16">
        <f>(D13*D27)*(E13)</f>
        <v>0</v>
      </c>
      <c r="G13" s="37"/>
      <c r="H13" s="16">
        <f>(D13*D27)*(G13)</f>
        <v>0</v>
      </c>
      <c r="I13" s="19"/>
    </row>
    <row r="14" spans="1:9" x14ac:dyDescent="0.2">
      <c r="A14" s="23">
        <v>8</v>
      </c>
      <c r="B14" s="45">
        <v>45101</v>
      </c>
      <c r="C14" s="19" t="s">
        <v>14</v>
      </c>
      <c r="D14" s="24">
        <v>2</v>
      </c>
      <c r="E14" s="37"/>
      <c r="F14" s="16">
        <f>(D14*D27)*(E14)</f>
        <v>0</v>
      </c>
      <c r="G14" s="37"/>
      <c r="H14" s="16">
        <f>(D14*D27)*(G14)</f>
        <v>0</v>
      </c>
      <c r="I14" s="19"/>
    </row>
    <row r="15" spans="1:9" x14ac:dyDescent="0.2">
      <c r="A15" s="23">
        <v>9</v>
      </c>
      <c r="B15" s="45">
        <v>45108</v>
      </c>
      <c r="C15" s="19" t="s">
        <v>15</v>
      </c>
      <c r="D15" s="24">
        <v>2</v>
      </c>
      <c r="E15" s="37"/>
      <c r="F15" s="16">
        <f>(D15*D27)*(E15)</f>
        <v>0</v>
      </c>
      <c r="G15" s="37"/>
      <c r="H15" s="16">
        <f>(D15*D27)*(G15)</f>
        <v>0</v>
      </c>
      <c r="I15" s="19"/>
    </row>
    <row r="16" spans="1:9" x14ac:dyDescent="0.2">
      <c r="A16" s="17"/>
      <c r="B16" s="44" t="s">
        <v>5</v>
      </c>
      <c r="C16" s="17"/>
      <c r="D16" s="21"/>
      <c r="E16" s="34" t="s">
        <v>33</v>
      </c>
      <c r="F16" s="15">
        <f>SUM(F12:F15)</f>
        <v>0</v>
      </c>
      <c r="G16" s="34"/>
      <c r="H16" s="15">
        <f t="shared" ref="H16" si="0">SUM(H12:H15)</f>
        <v>0</v>
      </c>
      <c r="I16" s="39"/>
    </row>
    <row r="17" spans="1:9" x14ac:dyDescent="0.2">
      <c r="A17" s="23">
        <v>10</v>
      </c>
      <c r="B17" s="45">
        <v>45129</v>
      </c>
      <c r="C17" s="19" t="s">
        <v>16</v>
      </c>
      <c r="D17" s="24">
        <v>2</v>
      </c>
      <c r="E17" s="37"/>
      <c r="F17" s="16">
        <f>(D17*D27)*(E17)</f>
        <v>0</v>
      </c>
      <c r="G17" s="37"/>
      <c r="H17" s="16">
        <f>(D17*D27)*(G17)</f>
        <v>0</v>
      </c>
      <c r="I17" s="19"/>
    </row>
    <row r="18" spans="1:9" x14ac:dyDescent="0.2">
      <c r="A18" s="23">
        <v>11</v>
      </c>
      <c r="B18" s="45">
        <v>45136</v>
      </c>
      <c r="C18" s="19" t="s">
        <v>17</v>
      </c>
      <c r="D18" s="24">
        <v>2</v>
      </c>
      <c r="E18" s="37"/>
      <c r="F18" s="16">
        <f>(D18*D27)*(E18)</f>
        <v>0</v>
      </c>
      <c r="G18" s="37"/>
      <c r="H18" s="16">
        <f>(D18*D27)*(G18)</f>
        <v>0</v>
      </c>
      <c r="I18" s="19"/>
    </row>
    <row r="19" spans="1:9" x14ac:dyDescent="0.2">
      <c r="A19" s="23">
        <v>12</v>
      </c>
      <c r="B19" s="45">
        <v>45143</v>
      </c>
      <c r="C19" s="19" t="s">
        <v>18</v>
      </c>
      <c r="D19" s="24">
        <v>2</v>
      </c>
      <c r="E19" s="37"/>
      <c r="F19" s="16">
        <f>(D19*D27)*(E19)</f>
        <v>0</v>
      </c>
      <c r="G19" s="37"/>
      <c r="H19" s="16">
        <f>(D19*D27)*(G19)</f>
        <v>0</v>
      </c>
      <c r="I19" s="19"/>
    </row>
    <row r="20" spans="1:9" x14ac:dyDescent="0.2">
      <c r="A20" s="23">
        <v>13</v>
      </c>
      <c r="B20" s="45">
        <v>45150</v>
      </c>
      <c r="C20" s="19" t="s">
        <v>19</v>
      </c>
      <c r="D20" s="24">
        <v>2</v>
      </c>
      <c r="E20" s="37"/>
      <c r="F20" s="16">
        <f>(D20*D27)*(E20)</f>
        <v>0</v>
      </c>
      <c r="G20" s="37"/>
      <c r="H20" s="16">
        <f>(D20*D27)*(G20)</f>
        <v>0</v>
      </c>
      <c r="I20" s="19"/>
    </row>
    <row r="21" spans="1:9" x14ac:dyDescent="0.2">
      <c r="A21" s="23">
        <v>14</v>
      </c>
      <c r="B21" s="45">
        <v>45164</v>
      </c>
      <c r="C21" s="19" t="s">
        <v>20</v>
      </c>
      <c r="D21" s="24">
        <v>2</v>
      </c>
      <c r="E21" s="37"/>
      <c r="F21" s="16">
        <f>(D21*D27)*(E21)</f>
        <v>0</v>
      </c>
      <c r="G21" s="37"/>
      <c r="H21" s="16">
        <f>(D21*D27)*(G21)</f>
        <v>0</v>
      </c>
      <c r="I21" s="19"/>
    </row>
    <row r="22" spans="1:9" x14ac:dyDescent="0.2">
      <c r="A22" s="17"/>
      <c r="B22" s="44" t="s">
        <v>5</v>
      </c>
      <c r="C22" s="18"/>
      <c r="D22" s="21"/>
      <c r="E22" s="34" t="s">
        <v>33</v>
      </c>
      <c r="F22" s="15">
        <f>SUM(F17:F21)</f>
        <v>0</v>
      </c>
      <c r="G22" s="34"/>
      <c r="H22" s="15">
        <f>SUM(H17:H21)</f>
        <v>0</v>
      </c>
      <c r="I22" s="39"/>
    </row>
    <row r="23" spans="1:9" x14ac:dyDescent="0.2">
      <c r="A23" s="19"/>
      <c r="B23" s="45"/>
      <c r="C23" s="19"/>
      <c r="D23" s="19"/>
      <c r="E23" s="83" t="s">
        <v>2</v>
      </c>
      <c r="F23" s="84">
        <f>F11+F16+F22</f>
        <v>0</v>
      </c>
      <c r="G23" s="85"/>
      <c r="H23" s="84">
        <f t="shared" ref="H23" si="1">H11+H16+H22</f>
        <v>0</v>
      </c>
      <c r="I23" s="39"/>
    </row>
    <row r="24" spans="1:9" x14ac:dyDescent="0.2">
      <c r="A24" s="19"/>
      <c r="B24" s="45"/>
      <c r="C24" s="19"/>
      <c r="D24" s="19"/>
      <c r="E24" s="30"/>
      <c r="F24" s="19"/>
      <c r="G24" s="30"/>
      <c r="H24" s="19"/>
      <c r="I24" s="19"/>
    </row>
    <row r="25" spans="1:9" x14ac:dyDescent="0.2">
      <c r="A25" s="19"/>
      <c r="B25" s="86" t="s">
        <v>28</v>
      </c>
      <c r="C25" s="19"/>
      <c r="D25" s="19"/>
      <c r="E25" s="30"/>
      <c r="F25" s="19"/>
      <c r="G25" s="30"/>
      <c r="H25" s="19"/>
      <c r="I25" s="19"/>
    </row>
    <row r="26" spans="1:9" x14ac:dyDescent="0.2">
      <c r="A26" s="19"/>
      <c r="B26" s="86" t="s">
        <v>29</v>
      </c>
      <c r="C26" s="19"/>
      <c r="D26" s="19"/>
      <c r="E26" s="30"/>
      <c r="F26" s="19"/>
      <c r="G26" s="30"/>
      <c r="H26" s="19"/>
      <c r="I26" s="19"/>
    </row>
    <row r="27" spans="1:9" x14ac:dyDescent="0.2">
      <c r="A27" s="19"/>
      <c r="B27" s="86" t="s">
        <v>45</v>
      </c>
      <c r="C27" s="19"/>
      <c r="D27" s="87">
        <v>20</v>
      </c>
      <c r="E27" s="30"/>
      <c r="F27" s="19"/>
      <c r="G27" s="30"/>
      <c r="H27" s="19"/>
      <c r="I27" s="19"/>
    </row>
    <row r="28" spans="1:9" x14ac:dyDescent="0.2">
      <c r="A28" s="19"/>
      <c r="B28" s="86" t="s">
        <v>27</v>
      </c>
      <c r="C28" s="19"/>
      <c r="D28" s="19"/>
      <c r="E28" s="30"/>
      <c r="F28" s="19"/>
      <c r="G28" s="30"/>
      <c r="H28" s="19"/>
      <c r="I28" s="19"/>
    </row>
  </sheetData>
  <mergeCells count="3">
    <mergeCell ref="A2:B2"/>
    <mergeCell ref="C2:G2"/>
    <mergeCell ref="C3:G3"/>
  </mergeCells>
  <pageMargins left="0.7" right="0.7" top="0.75" bottom="0.75" header="0.3" footer="0.3"/>
  <pageSetup paperSize="9" orientation="landscape" horizontalDpi="4294967295" verticalDpi="4294967295" r:id="rId1"/>
  <headerFooter>
    <oddHeader xml:space="preserve">&amp;C&amp;"tahoma,Bold"&amp;8
</oddHeader>
    <oddFooter xml:space="preserve">&amp;C&amp;"tahoma,Bold"&amp;8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17"/>
  <sheetViews>
    <sheetView zoomScaleNormal="100" workbookViewId="0">
      <selection activeCell="H5" sqref="H5"/>
    </sheetView>
  </sheetViews>
  <sheetFormatPr baseColWidth="10" defaultColWidth="8.83203125" defaultRowHeight="15" x14ac:dyDescent="0.2"/>
  <cols>
    <col min="1" max="1" width="6.6640625" style="31" customWidth="1"/>
    <col min="2" max="2" width="16.83203125" style="9" customWidth="1"/>
    <col min="3" max="3" width="37" style="33" customWidth="1"/>
    <col min="4" max="4" width="19.1640625" style="57" customWidth="1"/>
    <col min="5" max="5" width="16.5" style="31" customWidth="1"/>
    <col min="6" max="6" width="51" customWidth="1"/>
  </cols>
  <sheetData>
    <row r="1" spans="1:8" s="1" customFormat="1" ht="37.5" customHeight="1" x14ac:dyDescent="0.2">
      <c r="A1" s="70" t="s">
        <v>44</v>
      </c>
      <c r="B1" s="71"/>
      <c r="C1" s="23"/>
      <c r="D1" s="24"/>
      <c r="E1" s="72"/>
      <c r="F1" s="26"/>
      <c r="G1" s="6"/>
      <c r="H1" s="5"/>
    </row>
    <row r="2" spans="1:8" s="1" customFormat="1" ht="29.25" customHeight="1" x14ac:dyDescent="0.2">
      <c r="A2" s="102" t="s">
        <v>35</v>
      </c>
      <c r="B2" s="102"/>
      <c r="C2" s="101"/>
      <c r="D2" s="101"/>
      <c r="E2" s="101"/>
      <c r="F2" s="101"/>
    </row>
    <row r="3" spans="1:8" s="1" customFormat="1" ht="45.75" customHeight="1" x14ac:dyDescent="0.2">
      <c r="A3" s="73" t="s">
        <v>37</v>
      </c>
      <c r="B3" s="71"/>
      <c r="C3" s="101"/>
      <c r="D3" s="101"/>
      <c r="E3" s="101"/>
      <c r="F3" s="101"/>
    </row>
    <row r="4" spans="1:8" s="1" customFormat="1" ht="45.75" customHeight="1" x14ac:dyDescent="0.2">
      <c r="A4" s="73" t="s">
        <v>43</v>
      </c>
      <c r="B4" s="71"/>
      <c r="C4" s="101"/>
      <c r="D4" s="101"/>
      <c r="E4" s="101"/>
      <c r="F4" s="101"/>
      <c r="G4" s="7"/>
      <c r="H4" s="7"/>
    </row>
    <row r="5" spans="1:8" s="50" customFormat="1" ht="45.75" customHeight="1" x14ac:dyDescent="0.2">
      <c r="A5" s="74" t="s">
        <v>23</v>
      </c>
      <c r="B5" s="75" t="s">
        <v>0</v>
      </c>
      <c r="C5" s="74" t="s">
        <v>1</v>
      </c>
      <c r="D5" s="74" t="s">
        <v>39</v>
      </c>
      <c r="E5" s="74" t="s">
        <v>40</v>
      </c>
      <c r="F5" s="74" t="s">
        <v>22</v>
      </c>
    </row>
    <row r="6" spans="1:8" x14ac:dyDescent="0.2">
      <c r="A6" s="51">
        <v>1</v>
      </c>
      <c r="B6" s="52">
        <v>45008</v>
      </c>
      <c r="C6" s="53" t="s">
        <v>42</v>
      </c>
      <c r="D6" s="55">
        <v>3</v>
      </c>
      <c r="E6" s="65">
        <f>(D6*25)</f>
        <v>75</v>
      </c>
      <c r="F6" s="14" t="s">
        <v>41</v>
      </c>
    </row>
    <row r="7" spans="1:8" x14ac:dyDescent="0.2">
      <c r="A7" s="30">
        <v>1</v>
      </c>
      <c r="B7" s="10"/>
      <c r="C7" s="32"/>
      <c r="D7" s="56"/>
      <c r="E7" s="76" t="e">
        <f>(D7*E16)</f>
        <v>#VALUE!</v>
      </c>
      <c r="F7" s="11"/>
    </row>
    <row r="8" spans="1:8" x14ac:dyDescent="0.2">
      <c r="A8" s="30">
        <v>2</v>
      </c>
      <c r="B8" s="10"/>
      <c r="C8" s="32"/>
      <c r="D8" s="56"/>
      <c r="E8" s="76" t="e">
        <f>(D8*E16)</f>
        <v>#VALUE!</v>
      </c>
      <c r="F8" s="11"/>
    </row>
    <row r="9" spans="1:8" x14ac:dyDescent="0.2">
      <c r="A9" s="30">
        <v>3</v>
      </c>
      <c r="B9" s="10"/>
      <c r="C9" s="32"/>
      <c r="D9" s="56"/>
      <c r="E9" s="76" t="e">
        <f>(D9*E16)</f>
        <v>#VALUE!</v>
      </c>
      <c r="F9" s="11"/>
    </row>
    <row r="10" spans="1:8" x14ac:dyDescent="0.2">
      <c r="A10" s="30">
        <v>4</v>
      </c>
      <c r="B10" s="10"/>
      <c r="C10" s="32"/>
      <c r="D10" s="56"/>
      <c r="E10" s="76" t="e">
        <f>(D10*E16)</f>
        <v>#VALUE!</v>
      </c>
      <c r="F10" s="11"/>
    </row>
    <row r="11" spans="1:8" x14ac:dyDescent="0.2">
      <c r="A11" s="30">
        <v>5</v>
      </c>
      <c r="B11" s="10"/>
      <c r="C11" s="32"/>
      <c r="D11" s="56"/>
      <c r="E11" s="76" t="e">
        <f>(D11*E16)</f>
        <v>#VALUE!</v>
      </c>
      <c r="F11" s="11"/>
    </row>
    <row r="12" spans="1:8" x14ac:dyDescent="0.2">
      <c r="A12" s="30">
        <v>6</v>
      </c>
      <c r="B12" s="10"/>
      <c r="C12" s="32"/>
      <c r="D12" s="56"/>
      <c r="E12" s="76" t="e">
        <f>(D12*E16)</f>
        <v>#VALUE!</v>
      </c>
      <c r="F12" s="11"/>
    </row>
    <row r="13" spans="1:8" x14ac:dyDescent="0.2">
      <c r="A13" s="30">
        <v>7</v>
      </c>
      <c r="B13" s="10"/>
      <c r="C13" s="32"/>
      <c r="D13" s="56"/>
      <c r="E13" s="76" t="e">
        <f>(D13*E16)</f>
        <v>#VALUE!</v>
      </c>
      <c r="F13" s="11"/>
    </row>
    <row r="14" spans="1:8" x14ac:dyDescent="0.2">
      <c r="A14" s="30"/>
      <c r="B14" s="77"/>
      <c r="C14" s="78"/>
      <c r="D14" s="79" t="s">
        <v>21</v>
      </c>
      <c r="E14" s="80" t="e">
        <f>SUM(E7:E13)</f>
        <v>#VALUE!</v>
      </c>
      <c r="F14" s="19"/>
    </row>
    <row r="15" spans="1:8" x14ac:dyDescent="0.2">
      <c r="A15" s="30"/>
      <c r="B15" s="77"/>
      <c r="C15" s="78"/>
      <c r="D15" s="81"/>
      <c r="E15" s="30"/>
      <c r="F15" s="19"/>
    </row>
    <row r="16" spans="1:8" x14ac:dyDescent="0.2">
      <c r="A16" s="30"/>
      <c r="B16" s="77"/>
      <c r="C16" s="78"/>
      <c r="D16" s="82" t="s">
        <v>46</v>
      </c>
      <c r="E16" s="54" t="s">
        <v>31</v>
      </c>
      <c r="F16" s="19"/>
    </row>
    <row r="17" spans="1:6" x14ac:dyDescent="0.2">
      <c r="A17" s="30"/>
      <c r="B17" s="77"/>
      <c r="C17" s="78"/>
      <c r="D17" s="82" t="s">
        <v>47</v>
      </c>
      <c r="E17" s="30"/>
      <c r="F17" s="19"/>
    </row>
  </sheetData>
  <mergeCells count="4">
    <mergeCell ref="A2:B2"/>
    <mergeCell ref="C4:F4"/>
    <mergeCell ref="C2:F2"/>
    <mergeCell ref="C3:F3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4294967295" verticalDpi="4294967295" r:id="rId1"/>
  <headerFooter>
    <oddHeader xml:space="preserve">&amp;C&amp;"tahoma,Bold"&amp;8
</oddHeader>
    <oddFooter xml:space="preserve">&amp;C&amp;"tahoma,Bold"&amp;8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F25"/>
  <sheetViews>
    <sheetView workbookViewId="0">
      <selection activeCell="J10" sqref="J10"/>
    </sheetView>
  </sheetViews>
  <sheetFormatPr baseColWidth="10" defaultColWidth="8.83203125" defaultRowHeight="15" x14ac:dyDescent="0.2"/>
  <cols>
    <col min="1" max="1" width="6.33203125" customWidth="1"/>
    <col min="2" max="2" width="14.6640625" customWidth="1"/>
    <col min="3" max="3" width="29.5" customWidth="1"/>
    <col min="4" max="4" width="11.6640625" style="64" customWidth="1"/>
    <col min="5" max="5" width="59" customWidth="1"/>
    <col min="6" max="6" width="36.5" customWidth="1"/>
  </cols>
  <sheetData>
    <row r="1" spans="1:6" ht="18" x14ac:dyDescent="0.2">
      <c r="A1" s="70" t="s">
        <v>54</v>
      </c>
      <c r="B1" s="71"/>
      <c r="C1" s="23"/>
      <c r="D1" s="88"/>
      <c r="E1" s="72"/>
      <c r="F1" s="26"/>
    </row>
    <row r="2" spans="1:6" ht="22.5" customHeight="1" x14ac:dyDescent="0.2">
      <c r="A2" s="102" t="s">
        <v>35</v>
      </c>
      <c r="B2" s="102"/>
      <c r="C2" s="101"/>
      <c r="D2" s="101"/>
      <c r="E2" s="101"/>
      <c r="F2" s="101"/>
    </row>
    <row r="3" spans="1:6" ht="39.75" customHeight="1" x14ac:dyDescent="0.2">
      <c r="A3" s="73" t="s">
        <v>37</v>
      </c>
      <c r="B3" s="71"/>
      <c r="C3" s="101"/>
      <c r="D3" s="101"/>
      <c r="E3" s="101"/>
      <c r="F3" s="101"/>
    </row>
    <row r="4" spans="1:6" ht="39.75" customHeight="1" x14ac:dyDescent="0.2">
      <c r="A4" s="73" t="s">
        <v>43</v>
      </c>
      <c r="B4" s="71"/>
      <c r="C4" s="101"/>
      <c r="D4" s="101"/>
      <c r="E4" s="101"/>
      <c r="F4" s="101"/>
    </row>
    <row r="5" spans="1:6" ht="21.75" customHeight="1" x14ac:dyDescent="0.2">
      <c r="A5" s="104" t="s">
        <v>52</v>
      </c>
      <c r="B5" s="104"/>
      <c r="C5" s="104"/>
      <c r="D5" s="104"/>
      <c r="E5" s="104"/>
      <c r="F5" s="104"/>
    </row>
    <row r="6" spans="1:6" ht="28" x14ac:dyDescent="0.2">
      <c r="A6" s="74" t="s">
        <v>23</v>
      </c>
      <c r="B6" s="75" t="s">
        <v>0</v>
      </c>
      <c r="C6" s="74" t="s">
        <v>48</v>
      </c>
      <c r="D6" s="89" t="s">
        <v>50</v>
      </c>
      <c r="E6" s="74" t="s">
        <v>49</v>
      </c>
      <c r="F6" s="74" t="s">
        <v>22</v>
      </c>
    </row>
    <row r="7" spans="1:6" x14ac:dyDescent="0.2">
      <c r="A7" s="51"/>
      <c r="B7" s="52">
        <v>45008</v>
      </c>
      <c r="C7" s="53" t="s">
        <v>55</v>
      </c>
      <c r="D7" s="61">
        <v>12</v>
      </c>
      <c r="E7" s="65">
        <f>(D7/1.1)-D7</f>
        <v>-1.0909090909090917</v>
      </c>
      <c r="F7" s="14" t="s">
        <v>58</v>
      </c>
    </row>
    <row r="8" spans="1:6" x14ac:dyDescent="0.2">
      <c r="A8" s="30">
        <v>1</v>
      </c>
      <c r="B8" s="10"/>
      <c r="C8" s="32"/>
      <c r="D8" s="62"/>
      <c r="E8" s="66">
        <f t="shared" ref="E8:E14" si="0">(D8/1.1)-D8</f>
        <v>0</v>
      </c>
      <c r="F8" s="11"/>
    </row>
    <row r="9" spans="1:6" x14ac:dyDescent="0.2">
      <c r="A9" s="30">
        <v>2</v>
      </c>
      <c r="B9" s="10"/>
      <c r="C9" s="32"/>
      <c r="D9" s="62"/>
      <c r="E9" s="66">
        <f t="shared" si="0"/>
        <v>0</v>
      </c>
      <c r="F9" s="11"/>
    </row>
    <row r="10" spans="1:6" x14ac:dyDescent="0.2">
      <c r="A10" s="30">
        <v>3</v>
      </c>
      <c r="B10" s="10"/>
      <c r="C10" s="32"/>
      <c r="D10" s="62"/>
      <c r="E10" s="66">
        <f t="shared" si="0"/>
        <v>0</v>
      </c>
      <c r="F10" s="11"/>
    </row>
    <row r="11" spans="1:6" x14ac:dyDescent="0.2">
      <c r="A11" s="30">
        <v>4</v>
      </c>
      <c r="B11" s="10"/>
      <c r="C11" s="32"/>
      <c r="D11" s="62"/>
      <c r="E11" s="66">
        <f t="shared" si="0"/>
        <v>0</v>
      </c>
      <c r="F11" s="11"/>
    </row>
    <row r="12" spans="1:6" x14ac:dyDescent="0.2">
      <c r="A12" s="30">
        <v>5</v>
      </c>
      <c r="B12" s="10"/>
      <c r="C12" s="32"/>
      <c r="D12" s="62"/>
      <c r="E12" s="66">
        <f t="shared" si="0"/>
        <v>0</v>
      </c>
      <c r="F12" s="11"/>
    </row>
    <row r="13" spans="1:6" x14ac:dyDescent="0.2">
      <c r="A13" s="30">
        <v>6</v>
      </c>
      <c r="B13" s="10"/>
      <c r="C13" s="32"/>
      <c r="D13" s="62"/>
      <c r="E13" s="66">
        <f t="shared" si="0"/>
        <v>0</v>
      </c>
      <c r="F13" s="11"/>
    </row>
    <row r="14" spans="1:6" x14ac:dyDescent="0.2">
      <c r="A14" s="30">
        <v>7</v>
      </c>
      <c r="B14" s="10"/>
      <c r="C14" s="32"/>
      <c r="D14" s="62"/>
      <c r="E14" s="66">
        <f t="shared" si="0"/>
        <v>0</v>
      </c>
      <c r="F14" s="11"/>
    </row>
    <row r="15" spans="1:6" x14ac:dyDescent="0.2">
      <c r="A15" s="30"/>
      <c r="B15" s="90"/>
      <c r="C15" s="91"/>
      <c r="D15" s="80">
        <f>SUM(D8:D14)</f>
        <v>0</v>
      </c>
      <c r="E15" s="80">
        <f>SUM(E8:E14)</f>
        <v>0</v>
      </c>
      <c r="F15" s="92"/>
    </row>
    <row r="16" spans="1:6" x14ac:dyDescent="0.2">
      <c r="A16" s="103" t="s">
        <v>53</v>
      </c>
      <c r="B16" s="103"/>
      <c r="C16" s="103"/>
      <c r="D16" s="103"/>
      <c r="E16" s="103"/>
      <c r="F16" s="103"/>
    </row>
    <row r="17" spans="1:6" x14ac:dyDescent="0.2">
      <c r="A17" s="51"/>
      <c r="B17" s="52"/>
      <c r="C17" s="53" t="s">
        <v>56</v>
      </c>
      <c r="D17" s="61">
        <v>7</v>
      </c>
      <c r="E17" s="65" t="s">
        <v>51</v>
      </c>
      <c r="F17" s="14"/>
    </row>
    <row r="18" spans="1:6" x14ac:dyDescent="0.2">
      <c r="A18" s="30">
        <v>8</v>
      </c>
      <c r="B18" s="58"/>
      <c r="C18" s="59"/>
      <c r="D18" s="63"/>
      <c r="E18" s="66" t="s">
        <v>51</v>
      </c>
      <c r="F18" s="60"/>
    </row>
    <row r="19" spans="1:6" x14ac:dyDescent="0.2">
      <c r="A19" s="30">
        <v>9</v>
      </c>
      <c r="B19" s="58"/>
      <c r="C19" s="59"/>
      <c r="D19" s="63"/>
      <c r="E19" s="66" t="s">
        <v>51</v>
      </c>
      <c r="F19" s="60"/>
    </row>
    <row r="20" spans="1:6" x14ac:dyDescent="0.2">
      <c r="A20" s="30">
        <v>10</v>
      </c>
      <c r="B20" s="58"/>
      <c r="C20" s="59"/>
      <c r="D20" s="63"/>
      <c r="E20" s="66" t="s">
        <v>51</v>
      </c>
      <c r="F20" s="60"/>
    </row>
    <row r="21" spans="1:6" x14ac:dyDescent="0.2">
      <c r="A21" s="30">
        <v>11</v>
      </c>
      <c r="B21" s="58"/>
      <c r="C21" s="59"/>
      <c r="D21" s="63"/>
      <c r="E21" s="66" t="s">
        <v>51</v>
      </c>
      <c r="F21" s="60"/>
    </row>
    <row r="22" spans="1:6" x14ac:dyDescent="0.2">
      <c r="A22" s="30"/>
      <c r="B22" s="77"/>
      <c r="C22" s="78" t="s">
        <v>21</v>
      </c>
      <c r="D22" s="80">
        <f>SUM(D18:D21)</f>
        <v>0</v>
      </c>
      <c r="E22" s="80"/>
      <c r="F22" s="19"/>
    </row>
    <row r="23" spans="1:6" x14ac:dyDescent="0.2">
      <c r="A23" s="30"/>
      <c r="B23" s="77"/>
      <c r="C23" s="78" t="s">
        <v>2</v>
      </c>
      <c r="D23" s="93">
        <f>SUM(D15,D22)</f>
        <v>0</v>
      </c>
      <c r="E23" s="93">
        <f>SUM(E15,E22)</f>
        <v>0</v>
      </c>
      <c r="F23" s="19"/>
    </row>
    <row r="24" spans="1:6" x14ac:dyDescent="0.2">
      <c r="A24" s="30"/>
      <c r="B24" s="77"/>
      <c r="C24" s="78"/>
      <c r="D24" s="94"/>
      <c r="E24" s="67"/>
      <c r="F24" s="19"/>
    </row>
    <row r="25" spans="1:6" x14ac:dyDescent="0.2">
      <c r="A25" s="30"/>
      <c r="B25" s="77" t="s">
        <v>57</v>
      </c>
      <c r="C25" s="78"/>
      <c r="D25" s="94"/>
      <c r="E25" s="30"/>
      <c r="F25" s="19"/>
    </row>
  </sheetData>
  <mergeCells count="6">
    <mergeCell ref="A16:F16"/>
    <mergeCell ref="A2:B2"/>
    <mergeCell ref="C2:F2"/>
    <mergeCell ref="C3:F3"/>
    <mergeCell ref="C4:F4"/>
    <mergeCell ref="A5:F5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2edfb76d-57b7-488b-8379-2b059aeb696c</TitusGUID>
  <TitusMetadata xmlns="">eyJucyI6ImF1LmJhZXN5c3RlbXMuY29tIiwicHJvcHMiOlt7Im4iOiJiYWVzeXN0ZW1zbXZtRG9jVHlwZSIsInZhbHMiOlt7InZhbHVlIjoiQkFFIFN5c3RlbXMifV19LHsibiI6IkRvY3VtZW50U3VidHlwZSIsInZhbHMiOltdfSx7Im4iOiJ1cm5iYWlsc0NvbXBNYXJraW5nUDEiLCJ2YWxzIjpbeyJ2YWx1ZSI6Ik5PIENPTVBBTlkgTUFSS0lORyJ9XX0seyJuIjoiYmFlc3lzdGVtc212bU5BVFNFQ3JlZ2lvbiIsInZhbHMiOlt7InZhbHVlIjoiTm9uZSJ9XX0seyJuIjoidXJuYmFpbHNOQVRTRUNNYXJraW5nUDEiLCJ2YWxzIjpbXX0seyJuIjoidXJuYmFpbHNOQVRTRUNNYXJraW5nUDIiLCJ2YWxzIjpbXX0seyJuIjoidXJuYmFpbHNOQVRTRUNNYXJraW5nUDQiLCJ2YWxzIjpbXX0seyJuIjoidXJuYmFpbHNFeHBvcnRDb250cm9sTWFya2luZ1AxIiwidmFscyI6W3sidmFsdWUiOiJObyJ9XX0seyJuIjoidXJuYmFpbHNFeHBvcnRDb250cm9sTWFya2luZ1AyIiwidmFscyI6W119LHsibiI6InVybmJhaWxzRXhwb3J0Q29udHJvbEJVIiwidmFscyI6W119LHsibiI6InVybmJhaWxzRXhwb3J0Q29udHJvbE1TQXJlYSIsInZhbHMiOltdfSx7Im4iOiJ1cm5iYWlsc0V4cG9ydENvbnRyb2xNU0xpY2VuY2VzIiwidmFscyI6W119LHsibiI6IlRoaXJkUGFydHlTd2l0Y2hvZmZFeHBvcnRDb250cm9sTWFya2luZyIsInZhbHMiOltdfSx7Im4iOiJCYWVzQ2xhc3NpZmljYXRpb25Db21tZW50cyIsInZhbHMiOltdfV19</TitusMetadata>
</titus>
</file>

<file path=customXml/itemProps1.xml><?xml version="1.0" encoding="utf-8"?>
<ds:datastoreItem xmlns:ds="http://schemas.openxmlformats.org/officeDocument/2006/customXml" ds:itemID="{19C8DC38-724E-4D6A-90AF-CCDBDACE7080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ReadMe</vt:lpstr>
      <vt:lpstr>Travel Milage Claims</vt:lpstr>
      <vt:lpstr>Computer Ops</vt:lpstr>
      <vt:lpstr>Welcome Attendant</vt:lpstr>
      <vt:lpstr> Coaches-Mappers</vt:lpstr>
      <vt:lpstr>Reimbursement GST&amp;Non GST items</vt:lpstr>
      <vt:lpstr>' Coaches-Mappers'!Print_Area</vt:lpstr>
      <vt:lpstr>'Computer Ops'!Print_Area</vt:lpstr>
      <vt:lpstr>'Reimbursement GST&amp;Non GST items'!Print_Area</vt:lpstr>
      <vt:lpstr>'Welcome Attendant'!Print_Area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CHEFFERS, Andrew</dc:creator>
  <cp:lastModifiedBy>Microsoft Office User</cp:lastModifiedBy>
  <cp:lastPrinted>2023-04-28T03:36:10Z</cp:lastPrinted>
  <dcterms:created xsi:type="dcterms:W3CDTF">2021-05-31T11:24:50Z</dcterms:created>
  <dcterms:modified xsi:type="dcterms:W3CDTF">2023-07-04T22:04:45Z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2edfb76d-57b7-488b-8379-2b059aeb696c</vt:lpwstr>
  </property>
  <property fmtid="{D5CDD505-2E9C-101B-9397-08002B2CF9AE}" pid="3" name="baesystemsmvmDocType">
    <vt:lpwstr>BAE Systems</vt:lpwstr>
  </property>
  <property fmtid="{D5CDD505-2E9C-101B-9397-08002B2CF9AE}" pid="4" name="urnbailsCompMarkingP1">
    <vt:lpwstr>NO COMPANY MARKING</vt:lpwstr>
  </property>
  <property fmtid="{D5CDD505-2E9C-101B-9397-08002B2CF9AE}" pid="5" name="baesystemsmvmNATSECregion">
    <vt:lpwstr>None</vt:lpwstr>
  </property>
  <property fmtid="{D5CDD505-2E9C-101B-9397-08002B2CF9AE}" pid="6" name="urnbailsExportControlMarkingP1">
    <vt:lpwstr>No</vt:lpwstr>
  </property>
  <property fmtid="{D5CDD505-2E9C-101B-9397-08002B2CF9AE}" pid="7" name="BaesClassificationComments">
    <vt:lpwstr/>
  </property>
  <property fmtid="{D5CDD505-2E9C-101B-9397-08002B2CF9AE}" pid="8" name="Originator">
    <vt:lpwstr>BAE Systems</vt:lpwstr>
  </property>
</Properties>
</file>